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60" windowWidth="19440" windowHeight="1258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" i="1" l="1"/>
  <c r="AF4" i="1"/>
  <c r="AA4" i="1"/>
  <c r="V4" i="1"/>
  <c r="V5" i="1"/>
  <c r="L28" i="1"/>
  <c r="L18" i="1"/>
  <c r="L4" i="1"/>
  <c r="L5" i="1"/>
  <c r="Q4" i="1"/>
  <c r="Q24" i="1"/>
  <c r="B4" i="1" l="1"/>
  <c r="C4" i="1"/>
  <c r="D4" i="1"/>
  <c r="E4" i="1"/>
  <c r="F4" i="1"/>
  <c r="G4" i="1"/>
  <c r="B24" i="1"/>
  <c r="F24" i="1"/>
  <c r="E24" i="1"/>
  <c r="D24" i="1"/>
  <c r="C24" i="1"/>
  <c r="B5" i="1"/>
  <c r="F5" i="1"/>
  <c r="E5" i="1"/>
  <c r="D5" i="1"/>
  <c r="C5" i="1"/>
  <c r="H4" i="1"/>
  <c r="I4" i="1"/>
  <c r="K4" i="1"/>
  <c r="M4" i="1"/>
  <c r="N4" i="1"/>
  <c r="P4" i="1"/>
  <c r="R4" i="1"/>
  <c r="S4" i="1"/>
  <c r="U4" i="1"/>
  <c r="W4" i="1"/>
  <c r="X4" i="1"/>
  <c r="Z4" i="1"/>
  <c r="AB4" i="1"/>
  <c r="AC4" i="1"/>
  <c r="AE4" i="1"/>
  <c r="AG4" i="1"/>
  <c r="AH4" i="1"/>
  <c r="AJ4" i="1"/>
  <c r="AM4" i="1"/>
  <c r="AN4" i="1"/>
  <c r="AO4" i="1"/>
  <c r="AP4" i="1"/>
  <c r="AQ4" i="1"/>
  <c r="AR4" i="1"/>
  <c r="AS4" i="1"/>
  <c r="AL4" i="1"/>
</calcChain>
</file>

<file path=xl/sharedStrings.xml><?xml version="1.0" encoding="utf-8"?>
<sst xmlns="http://schemas.openxmlformats.org/spreadsheetml/2006/main" count="144" uniqueCount="98">
  <si>
    <t>Профессионально-ориентирующее направление воспитательной работы</t>
  </si>
  <si>
    <t xml:space="preserve">кол-во реализованных/ реализуемых проектов </t>
  </si>
  <si>
    <t xml:space="preserve">кол-во проведенных мероприятий </t>
  </si>
  <si>
    <t>% обучающихся  (от общего числа обучающихся) вовлеченных в мероприятия/проекты</t>
  </si>
  <si>
    <t>количество обучающихся вовлеченных в мероприятия/проекты</t>
  </si>
  <si>
    <t>1 курс</t>
  </si>
  <si>
    <t>2 курс</t>
  </si>
  <si>
    <t>3 курс</t>
  </si>
  <si>
    <t>4 курс</t>
  </si>
  <si>
    <t>5 курс</t>
  </si>
  <si>
    <t>Количество обучающихся очной формы по курсам</t>
  </si>
  <si>
    <t>Общее количество обучающихся по очной форме</t>
  </si>
  <si>
    <t xml:space="preserve">Гражданско-патриотическое </t>
  </si>
  <si>
    <t>Экологическое</t>
  </si>
  <si>
    <t>Ссылки на пострелизы мероприятий</t>
  </si>
  <si>
    <t xml:space="preserve">Культурно-творческое </t>
  </si>
  <si>
    <t>Спортивное и здоровьесберегающее</t>
  </si>
  <si>
    <t>Бизнес-ориентирующее</t>
  </si>
  <si>
    <t>Сведения о студенческих объединениях</t>
  </si>
  <si>
    <t>Кол-во волонтерских отрядов/ групп</t>
  </si>
  <si>
    <t>Кол-во/%  обучающихся  (от общего числа) вовлеченных в добровольчество</t>
  </si>
  <si>
    <t>Кол-во спортивных/военно-спортивных секций</t>
  </si>
  <si>
    <t xml:space="preserve"> Кол-во/%  обучающихся  (от общего числа) вовлеченных в спортивные/военно-спортивные секции</t>
  </si>
  <si>
    <t>Кол-во творческих клубов/коллективов</t>
  </si>
  <si>
    <t>Кол-во/%  обучающихся  (от общего числа) вовлеченных в творческие клубы/коллективы</t>
  </si>
  <si>
    <t xml:space="preserve"> Кол-во/%  обучающихся  (от общего числа) вовлеченных в НОУ</t>
  </si>
  <si>
    <t>Направления воспитательной работы</t>
  </si>
  <si>
    <t>КСиП</t>
  </si>
  <si>
    <t>МК</t>
  </si>
  <si>
    <t>ТТК</t>
  </si>
  <si>
    <t>ЮК</t>
  </si>
  <si>
    <t>Количество и наименование секций НОУ</t>
  </si>
  <si>
    <t>ГБПОУ ЮУМК                    I квартал 2023года</t>
  </si>
  <si>
    <t>ГБПОУ ЮУМК                    II квартал 2023 года</t>
  </si>
  <si>
    <t>ГБПОУ ЮУМК                    III квартал 2023 года</t>
  </si>
  <si>
    <t>ГБПОУ ЮУМК                    IV квартал 2023 года</t>
  </si>
  <si>
    <t>https://www.suvc.ru/?q=node/3517</t>
  </si>
  <si>
    <t>https://www.suvc.ru/?q=node/3554</t>
  </si>
  <si>
    <t>https://www.suvc.ru/?q=node/3556</t>
  </si>
  <si>
    <t>https://www.suvc.ru/?q=node/3629</t>
  </si>
  <si>
    <t>https://www.suvc.ru/?q=node/3621</t>
  </si>
  <si>
    <t>https://www.suvc.ru/?q=node/3499</t>
  </si>
  <si>
    <t>https://www.suvc.ru/?q=node/3507</t>
  </si>
  <si>
    <t>https://www.suvc.ru/?q=node/3541</t>
  </si>
  <si>
    <t>https://www.suvc.ru/?q=node/3519</t>
  </si>
  <si>
    <t>https://www.suvc.ru/?q=node/3520</t>
  </si>
  <si>
    <t>https://www.suvc.ru/?q=node/3533</t>
  </si>
  <si>
    <t>https://vk.com/public.suvc_official?w=wall-180496439_3610</t>
  </si>
  <si>
    <t>https://vk.com/public.suvc_official?w=wall-180496439_3587</t>
  </si>
  <si>
    <t>https://www.suvc.ru/?q=node/3563</t>
  </si>
  <si>
    <t>https://www.suvc.ru/?q=node/3504</t>
  </si>
  <si>
    <t>https://www.suvc.ru/?q=node/3506</t>
  </si>
  <si>
    <t>https://www.suvc.ru/?q=node/3498</t>
  </si>
  <si>
    <t>https://www.suvc.ru/?q=node/3542</t>
  </si>
  <si>
    <t>https://www.suvc.ru/?q=node/3521</t>
  </si>
  <si>
    <t>https://www.suvc.ru/?q=node/3561</t>
  </si>
  <si>
    <t>https://www.suvc.ru/?q=node/3557</t>
  </si>
  <si>
    <t>https://www.suvc.ru/?q=node/3574</t>
  </si>
  <si>
    <t>https://www.suvc.ru/?q=node/3588</t>
  </si>
  <si>
    <t>https://www.suvc.ru/?q=node/3628</t>
  </si>
  <si>
    <t>https://www.suvc.ru/?q=node/3623</t>
  </si>
  <si>
    <t>https://www.suvc.ru/?q=node/3505</t>
  </si>
  <si>
    <t>https://vk.com/public.suvc_official?w=wall-180496439_3886</t>
  </si>
  <si>
    <t>https://vk.com/public.suvc_official?w=wall-180496439_3892</t>
  </si>
  <si>
    <t>https://vk.com/public.suvc_official?w=wall-180496439_3926</t>
  </si>
  <si>
    <t>https://www.suvc.ru/?q=node/3481</t>
  </si>
  <si>
    <t>https://www.suvc.ru/?q=node/3502</t>
  </si>
  <si>
    <t>https://www.suvc.ru/?q=node/3496</t>
  </si>
  <si>
    <t>https://www.suvc.ru/?q=node/3477</t>
  </si>
  <si>
    <t>https://www.suvc.ru/?q=node/3525</t>
  </si>
  <si>
    <t>https://www.suvc.ru/?q=node/3536</t>
  </si>
  <si>
    <t>https://www.suvc.ru/?q=node/3559</t>
  </si>
  <si>
    <t>https://www.suvc.ru/?q=node/3591</t>
  </si>
  <si>
    <t>https://www.suvc.ru/?q=node/3571</t>
  </si>
  <si>
    <t>https://www.suvc.ru/?q=node/3589</t>
  </si>
  <si>
    <t>https://www.suvc.ru/?q=node/3595</t>
  </si>
  <si>
    <t>https://www.suvc.ru/?q=node/3594</t>
  </si>
  <si>
    <t>https://www.suvc.ru/?q=node/3630</t>
  </si>
  <si>
    <t>https://www.suvc.ru/?q=node/3566</t>
  </si>
  <si>
    <t>https://www.suvc.ru/?q=node/3564</t>
  </si>
  <si>
    <t xml:space="preserve"> https://www.suvc.ru/?q=node/3554</t>
  </si>
  <si>
    <t xml:space="preserve"> https://www.suvc.ru/?q=node/3550</t>
  </si>
  <si>
    <t>https://www.suvc.ru/?q=node/3546</t>
  </si>
  <si>
    <t>https://www.suvc.ru/?q=node/3543</t>
  </si>
  <si>
    <t>https://www.suvc.ru/?q=node/3560</t>
  </si>
  <si>
    <t xml:space="preserve"> https://www.suvc.ru/?q=node/3559</t>
  </si>
  <si>
    <t>https://www.suvc.ru/?q=node/3552</t>
  </si>
  <si>
    <t xml:space="preserve"> https://www.suvc.ru/?q=node/3551</t>
  </si>
  <si>
    <t xml:space="preserve"> https://www.suvc.ru/?q=node/3534</t>
  </si>
  <si>
    <t xml:space="preserve"> https://www.suvc.ru/?q=node/3545</t>
  </si>
  <si>
    <t xml:space="preserve"> https://www.suvc.ru/?q=node/3484</t>
  </si>
  <si>
    <t>https://www.suvc.ru/?q=node/3558</t>
  </si>
  <si>
    <t>https://www.suvc.ru/?q=node/3540</t>
  </si>
  <si>
    <t xml:space="preserve">https://www.suvc.ru/?q=node/3527  </t>
  </si>
  <si>
    <t>https://www.suvc.ru/?q=node/3509</t>
  </si>
  <si>
    <t xml:space="preserve"> https://www.suvc.ru/?q=node/3552</t>
  </si>
  <si>
    <t xml:space="preserve"> https://www.suvc.ru/?q=node/3527</t>
  </si>
  <si>
    <t>https://www.suvc.ru/?q=node/3508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</si>
</sst>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20"/>
      <color theme="1"/>
      <name val="Calibri"/>
      <family val="2"/>
      <scheme val="minor"/>
    </font>
    <font>
      <u/>
      <sz val="6.6"/>
      <color theme="10"/>
      <name val="Calibri"/>
      <family val="2"/>
    </font>
    <font>
      <u/>
      <sz val="12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2" borderId="2" xfId="0" applyFill="1" applyBorder="1" applyAlignment="1">
      <alignment vertical="top" wrapText="1"/>
    </xf>
    <xf numFmtId="0" fontId="0" fillId="2" borderId="2" xfId="0" applyFill="1" applyBorder="1" applyAlignment="1">
      <alignment horizontal="justify" vertical="top" wrapText="1"/>
    </xf>
    <xf numFmtId="0" fontId="0" fillId="3" borderId="2" xfId="0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5" borderId="2" xfId="0" applyFill="1" applyBorder="1" applyAlignment="1">
      <alignment horizontal="justify" vertical="top" wrapText="1"/>
    </xf>
    <xf numFmtId="0" fontId="0" fillId="4" borderId="2" xfId="0" applyFill="1" applyBorder="1" applyAlignment="1">
      <alignment vertical="top" wrapText="1"/>
    </xf>
    <xf numFmtId="0" fontId="0" fillId="4" borderId="2" xfId="0" applyFill="1" applyBorder="1" applyAlignment="1">
      <alignment horizontal="justify" vertical="top" wrapText="1"/>
    </xf>
    <xf numFmtId="0" fontId="0" fillId="6" borderId="2" xfId="0" applyFill="1" applyBorder="1" applyAlignment="1">
      <alignment vertical="top" wrapText="1"/>
    </xf>
    <xf numFmtId="0" fontId="0" fillId="6" borderId="2" xfId="0" applyFill="1" applyBorder="1" applyAlignment="1">
      <alignment horizontal="justify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7" borderId="2" xfId="0" applyFill="1" applyBorder="1"/>
    <xf numFmtId="0" fontId="0" fillId="7" borderId="2" xfId="0" applyFill="1" applyBorder="1" applyAlignment="1">
      <alignment vertical="top" wrapText="1"/>
    </xf>
    <xf numFmtId="0" fontId="0" fillId="7" borderId="2" xfId="0" applyFill="1" applyBorder="1" applyAlignment="1">
      <alignment horizontal="justify" vertical="top" wrapText="1"/>
    </xf>
    <xf numFmtId="0" fontId="0" fillId="3" borderId="2" xfId="0" applyFill="1" applyBorder="1" applyAlignment="1">
      <alignment horizontal="justify" vertical="top" wrapText="1"/>
    </xf>
    <xf numFmtId="0" fontId="0" fillId="0" borderId="2" xfId="0" applyBorder="1"/>
    <xf numFmtId="0" fontId="0" fillId="0" borderId="2" xfId="0" applyBorder="1" applyAlignment="1">
      <alignment horizontal="righ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4" fillId="0" borderId="0" xfId="1" applyFont="1" applyAlignment="1" applyProtection="1">
      <alignment vertical="top" wrapText="1"/>
    </xf>
    <xf numFmtId="0" fontId="0" fillId="0" borderId="2" xfId="0" applyBorder="1" applyAlignment="1">
      <alignment horizontal="center" vertical="center" wrapText="1"/>
    </xf>
    <xf numFmtId="0" fontId="3" fillId="0" borderId="0" xfId="1" applyAlignment="1" applyProtection="1">
      <alignment vertical="top" wrapText="1"/>
    </xf>
    <xf numFmtId="0" fontId="0" fillId="8" borderId="3" xfId="0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/>
    <xf numFmtId="0" fontId="2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" fontId="0" fillId="0" borderId="2" xfId="0" applyNumberFormat="1" applyBorder="1"/>
    <xf numFmtId="1" fontId="0" fillId="0" borderId="2" xfId="0" applyNumberForma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CCCCFF"/>
      <color rgb="FFC6EFCE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uvc.ru/?q=node/3559" TargetMode="External"/><Relationship Id="rId13" Type="http://schemas.openxmlformats.org/officeDocument/2006/relationships/hyperlink" Target="https://www.suvc.ru/?q=node/3554" TargetMode="External"/><Relationship Id="rId18" Type="http://schemas.openxmlformats.org/officeDocument/2006/relationships/hyperlink" Target="https://www.suvc.ru/?q=node/3527" TargetMode="External"/><Relationship Id="rId26" Type="http://schemas.openxmlformats.org/officeDocument/2006/relationships/hyperlink" Target="https://www.suvc.ru/?q=node/3552" TargetMode="External"/><Relationship Id="rId3" Type="http://schemas.openxmlformats.org/officeDocument/2006/relationships/hyperlink" Target="https://www.suvc.ru/?q=node/3554" TargetMode="External"/><Relationship Id="rId21" Type="http://schemas.openxmlformats.org/officeDocument/2006/relationships/hyperlink" Target="https://www.suvc.ru/?q=node/3554" TargetMode="External"/><Relationship Id="rId7" Type="http://schemas.openxmlformats.org/officeDocument/2006/relationships/hyperlink" Target="https://www.suvc.ru/?q=node/3560" TargetMode="External"/><Relationship Id="rId12" Type="http://schemas.openxmlformats.org/officeDocument/2006/relationships/hyperlink" Target="https://www.suvc.ru/?q=node/3534" TargetMode="External"/><Relationship Id="rId17" Type="http://schemas.openxmlformats.org/officeDocument/2006/relationships/hyperlink" Target="https://www.suvc.ru/?q=node/3540" TargetMode="External"/><Relationship Id="rId25" Type="http://schemas.openxmlformats.org/officeDocument/2006/relationships/hyperlink" Target="https://www.suvc.ru/?q=node/3554" TargetMode="External"/><Relationship Id="rId2" Type="http://schemas.openxmlformats.org/officeDocument/2006/relationships/hyperlink" Target="https://www.suvc.ru/?q=node/3564" TargetMode="External"/><Relationship Id="rId16" Type="http://schemas.openxmlformats.org/officeDocument/2006/relationships/hyperlink" Target="https://www.suvc.ru/?q=node/3558" TargetMode="External"/><Relationship Id="rId20" Type="http://schemas.openxmlformats.org/officeDocument/2006/relationships/hyperlink" Target="https://www.suvc.ru/?q=node/3560" TargetMode="External"/><Relationship Id="rId1" Type="http://schemas.openxmlformats.org/officeDocument/2006/relationships/hyperlink" Target="https://www.suvc.ru/?q=node/3566" TargetMode="External"/><Relationship Id="rId6" Type="http://schemas.openxmlformats.org/officeDocument/2006/relationships/hyperlink" Target="https://www.suvc.ru/?q=node/3543" TargetMode="External"/><Relationship Id="rId11" Type="http://schemas.openxmlformats.org/officeDocument/2006/relationships/hyperlink" Target="https://www.suvc.ru/?q=node/3551" TargetMode="External"/><Relationship Id="rId24" Type="http://schemas.openxmlformats.org/officeDocument/2006/relationships/hyperlink" Target="https://www.suvc.ru/?q=node/3508" TargetMode="External"/><Relationship Id="rId5" Type="http://schemas.openxmlformats.org/officeDocument/2006/relationships/hyperlink" Target="https://www.suvc.ru/?q=node/3546" TargetMode="External"/><Relationship Id="rId15" Type="http://schemas.openxmlformats.org/officeDocument/2006/relationships/hyperlink" Target="https://www.suvc.ru/?q=node/3484" TargetMode="External"/><Relationship Id="rId23" Type="http://schemas.openxmlformats.org/officeDocument/2006/relationships/hyperlink" Target="https://www.suvc.ru/?q=node/3527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suvc.ru/?q=node/3552" TargetMode="External"/><Relationship Id="rId19" Type="http://schemas.openxmlformats.org/officeDocument/2006/relationships/hyperlink" Target="https://www.suvc.ru/?q=node/3509" TargetMode="External"/><Relationship Id="rId4" Type="http://schemas.openxmlformats.org/officeDocument/2006/relationships/hyperlink" Target="https://www.suvc.ru/?q=node/3550" TargetMode="External"/><Relationship Id="rId9" Type="http://schemas.openxmlformats.org/officeDocument/2006/relationships/hyperlink" Target="https://www.suvc.ru/?q=node/3554" TargetMode="External"/><Relationship Id="rId14" Type="http://schemas.openxmlformats.org/officeDocument/2006/relationships/hyperlink" Target="https://www.suvc.ru/?q=node/3545" TargetMode="External"/><Relationship Id="rId22" Type="http://schemas.openxmlformats.org/officeDocument/2006/relationships/hyperlink" Target="https://www.suvc.ru/?q=node/3552" TargetMode="External"/><Relationship Id="rId27" Type="http://schemas.openxmlformats.org/officeDocument/2006/relationships/hyperlink" Target="https://www.suvc.ru/?q=node/35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tabSelected="1" topLeftCell="AB1" zoomScaleNormal="100" workbookViewId="0">
      <selection activeCell="B4" sqref="B4:I4"/>
    </sheetView>
  </sheetViews>
  <sheetFormatPr defaultRowHeight="14.4" x14ac:dyDescent="0.3"/>
  <cols>
    <col min="1" max="1" width="20.6640625" customWidth="1"/>
    <col min="2" max="2" width="8.109375" customWidth="1"/>
    <col min="3" max="3" width="6.33203125" customWidth="1"/>
    <col min="4" max="4" width="6.88671875" customWidth="1"/>
    <col min="5" max="5" width="6.33203125" customWidth="1"/>
    <col min="6" max="6" width="6.109375" customWidth="1"/>
    <col min="7" max="7" width="6.5546875" customWidth="1"/>
    <col min="10" max="10" width="30.5546875" customWidth="1"/>
    <col min="15" max="15" width="27.6640625" customWidth="1"/>
    <col min="17" max="17" width="11.44140625" bestFit="1" customWidth="1"/>
    <col min="20" max="20" width="31.33203125" customWidth="1"/>
    <col min="22" max="22" width="11.44140625" bestFit="1" customWidth="1"/>
    <col min="25" max="25" width="27.44140625" customWidth="1"/>
    <col min="27" max="27" width="11.44140625" bestFit="1" customWidth="1"/>
    <col min="30" max="30" width="27.5546875" customWidth="1"/>
    <col min="32" max="32" width="11.44140625" bestFit="1" customWidth="1"/>
    <col min="35" max="35" width="27" customWidth="1"/>
    <col min="37" max="37" width="11.44140625" bestFit="1" customWidth="1"/>
    <col min="41" max="41" width="11.109375" customWidth="1"/>
  </cols>
  <sheetData>
    <row r="1" spans="1:45" ht="25.2" customHeight="1" x14ac:dyDescent="0.5">
      <c r="B1" s="31" t="s">
        <v>11</v>
      </c>
      <c r="C1" s="31" t="s">
        <v>10</v>
      </c>
      <c r="D1" s="31"/>
      <c r="E1" s="31"/>
      <c r="F1" s="31"/>
      <c r="G1" s="31"/>
      <c r="H1" s="33" t="s">
        <v>26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1" t="s">
        <v>18</v>
      </c>
      <c r="AM1" s="32"/>
      <c r="AN1" s="32"/>
      <c r="AO1" s="32"/>
      <c r="AP1" s="32"/>
      <c r="AQ1" s="32"/>
      <c r="AR1" s="32"/>
      <c r="AS1" s="32"/>
    </row>
    <row r="2" spans="1:45" ht="38.4" customHeight="1" x14ac:dyDescent="0.3">
      <c r="B2" s="31"/>
      <c r="C2" s="32"/>
      <c r="D2" s="32"/>
      <c r="E2" s="32"/>
      <c r="F2" s="32"/>
      <c r="G2" s="32"/>
      <c r="H2" s="12" t="s">
        <v>0</v>
      </c>
      <c r="I2" s="12"/>
      <c r="J2" s="12"/>
      <c r="K2" s="12"/>
      <c r="L2" s="12"/>
      <c r="M2" s="34" t="s">
        <v>12</v>
      </c>
      <c r="N2" s="34"/>
      <c r="O2" s="34"/>
      <c r="P2" s="34"/>
      <c r="Q2" s="34"/>
      <c r="R2" s="35" t="s">
        <v>13</v>
      </c>
      <c r="S2" s="35"/>
      <c r="T2" s="35"/>
      <c r="U2" s="35"/>
      <c r="V2" s="35"/>
      <c r="W2" s="36" t="s">
        <v>15</v>
      </c>
      <c r="X2" s="36"/>
      <c r="Y2" s="36"/>
      <c r="Z2" s="36"/>
      <c r="AA2" s="36"/>
      <c r="AB2" s="37" t="s">
        <v>16</v>
      </c>
      <c r="AC2" s="31"/>
      <c r="AD2" s="31"/>
      <c r="AE2" s="31"/>
      <c r="AF2" s="31"/>
      <c r="AG2" s="38" t="s">
        <v>17</v>
      </c>
      <c r="AH2" s="38"/>
      <c r="AI2" s="38"/>
      <c r="AJ2" s="38"/>
      <c r="AK2" s="38"/>
      <c r="AL2" s="32"/>
      <c r="AM2" s="32"/>
      <c r="AN2" s="32"/>
      <c r="AO2" s="32"/>
      <c r="AP2" s="32"/>
      <c r="AQ2" s="32"/>
      <c r="AR2" s="32"/>
      <c r="AS2" s="32"/>
    </row>
    <row r="3" spans="1:45" ht="198.75" customHeight="1" x14ac:dyDescent="0.3">
      <c r="B3" s="32"/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3" t="s">
        <v>1</v>
      </c>
      <c r="I3" s="13" t="s">
        <v>2</v>
      </c>
      <c r="J3" s="13" t="s">
        <v>14</v>
      </c>
      <c r="K3" s="13" t="s">
        <v>4</v>
      </c>
      <c r="L3" s="14" t="s">
        <v>3</v>
      </c>
      <c r="M3" s="1" t="s">
        <v>1</v>
      </c>
      <c r="N3" s="1" t="s">
        <v>2</v>
      </c>
      <c r="O3" s="1" t="s">
        <v>14</v>
      </c>
      <c r="P3" s="1" t="s">
        <v>4</v>
      </c>
      <c r="Q3" s="2" t="s">
        <v>3</v>
      </c>
      <c r="R3" s="3" t="s">
        <v>1</v>
      </c>
      <c r="S3" s="3" t="s">
        <v>2</v>
      </c>
      <c r="T3" s="3" t="s">
        <v>14</v>
      </c>
      <c r="U3" s="3" t="s">
        <v>4</v>
      </c>
      <c r="V3" s="15" t="s">
        <v>3</v>
      </c>
      <c r="W3" s="6" t="s">
        <v>1</v>
      </c>
      <c r="X3" s="6" t="s">
        <v>2</v>
      </c>
      <c r="Y3" s="6" t="s">
        <v>14</v>
      </c>
      <c r="Z3" s="6" t="s">
        <v>4</v>
      </c>
      <c r="AA3" s="7" t="s">
        <v>3</v>
      </c>
      <c r="AB3" s="4" t="s">
        <v>1</v>
      </c>
      <c r="AC3" s="4" t="s">
        <v>2</v>
      </c>
      <c r="AD3" s="4" t="s">
        <v>14</v>
      </c>
      <c r="AE3" s="4" t="s">
        <v>4</v>
      </c>
      <c r="AF3" s="5" t="s">
        <v>3</v>
      </c>
      <c r="AG3" s="8" t="s">
        <v>1</v>
      </c>
      <c r="AH3" s="8" t="s">
        <v>2</v>
      </c>
      <c r="AI3" s="8" t="s">
        <v>14</v>
      </c>
      <c r="AJ3" s="8" t="s">
        <v>4</v>
      </c>
      <c r="AK3" s="9" t="s">
        <v>3</v>
      </c>
      <c r="AL3" s="10" t="s">
        <v>31</v>
      </c>
      <c r="AM3" s="10" t="s">
        <v>25</v>
      </c>
      <c r="AN3" s="10" t="s">
        <v>21</v>
      </c>
      <c r="AO3" s="10" t="s">
        <v>22</v>
      </c>
      <c r="AP3" s="10" t="s">
        <v>23</v>
      </c>
      <c r="AQ3" s="10" t="s">
        <v>24</v>
      </c>
      <c r="AR3" s="10" t="s">
        <v>19</v>
      </c>
      <c r="AS3" s="10" t="s">
        <v>20</v>
      </c>
    </row>
    <row r="4" spans="1:45" ht="30.6" customHeight="1" x14ac:dyDescent="0.3">
      <c r="A4" s="10" t="s">
        <v>32</v>
      </c>
      <c r="B4" s="27">
        <f t="shared" ref="B4" si="0">B5+B18+B24+B28</f>
        <v>3107</v>
      </c>
      <c r="C4" s="27">
        <f t="shared" ref="C4" si="1">C5+C18+C24+C28</f>
        <v>1028</v>
      </c>
      <c r="D4" s="27">
        <f t="shared" ref="D4" si="2">D5+D18+D24+D28</f>
        <v>939</v>
      </c>
      <c r="E4" s="27">
        <f t="shared" ref="E4" si="3">E5+E18+E24+E28</f>
        <v>848</v>
      </c>
      <c r="F4" s="27">
        <f t="shared" ref="F4" si="4">F5+F18+F24+F28</f>
        <v>292</v>
      </c>
      <c r="G4" s="27">
        <f t="shared" ref="G4" si="5">G5+G18+G24+G28</f>
        <v>0</v>
      </c>
      <c r="H4" s="27">
        <f t="shared" ref="H4:AK4" si="6">H5+H18+H24+H28</f>
        <v>0</v>
      </c>
      <c r="I4" s="27">
        <f t="shared" si="6"/>
        <v>31</v>
      </c>
      <c r="J4" s="27"/>
      <c r="K4" s="27">
        <f t="shared" si="6"/>
        <v>1715</v>
      </c>
      <c r="L4" s="39">
        <f>K4/B4*100</f>
        <v>55.197940135178627</v>
      </c>
      <c r="M4" s="27">
        <f t="shared" si="6"/>
        <v>4</v>
      </c>
      <c r="N4" s="27">
        <f t="shared" si="6"/>
        <v>73</v>
      </c>
      <c r="O4" s="27"/>
      <c r="P4" s="27">
        <f t="shared" si="6"/>
        <v>3107</v>
      </c>
      <c r="Q4" s="27">
        <f>P4/B4*100</f>
        <v>100</v>
      </c>
      <c r="R4" s="27">
        <f t="shared" si="6"/>
        <v>4</v>
      </c>
      <c r="S4" s="27">
        <f t="shared" si="6"/>
        <v>6</v>
      </c>
      <c r="T4" s="27"/>
      <c r="U4" s="27">
        <f t="shared" si="6"/>
        <v>212</v>
      </c>
      <c r="V4" s="40">
        <f>U4/B4*100</f>
        <v>6.82330222079176</v>
      </c>
      <c r="W4" s="27">
        <f t="shared" si="6"/>
        <v>0</v>
      </c>
      <c r="X4" s="27">
        <f t="shared" si="6"/>
        <v>31</v>
      </c>
      <c r="Y4" s="27"/>
      <c r="Z4" s="27">
        <f t="shared" si="6"/>
        <v>785</v>
      </c>
      <c r="AA4" s="40">
        <f>Z4/B4*100</f>
        <v>25.26552944962987</v>
      </c>
      <c r="AB4" s="27">
        <f t="shared" si="6"/>
        <v>1</v>
      </c>
      <c r="AC4" s="27">
        <f t="shared" si="6"/>
        <v>21</v>
      </c>
      <c r="AD4" s="27"/>
      <c r="AE4" s="27">
        <f t="shared" si="6"/>
        <v>1442</v>
      </c>
      <c r="AF4" s="40">
        <f>AE4/B4*100</f>
        <v>46.41132925651754</v>
      </c>
      <c r="AG4" s="27">
        <f t="shared" si="6"/>
        <v>2</v>
      </c>
      <c r="AH4" s="27">
        <f t="shared" si="6"/>
        <v>7</v>
      </c>
      <c r="AI4" s="27"/>
      <c r="AJ4" s="27">
        <f t="shared" si="6"/>
        <v>1160</v>
      </c>
      <c r="AK4" s="40">
        <f>AJ4/B4*100</f>
        <v>37.33504988735114</v>
      </c>
      <c r="AL4" s="11">
        <f>AL5+AL18+AL24+AL28</f>
        <v>7</v>
      </c>
      <c r="AM4" s="27">
        <f t="shared" ref="AM4:AS4" si="7">AM5+AM18+AM24+AM28</f>
        <v>59</v>
      </c>
      <c r="AN4" s="27">
        <f t="shared" si="7"/>
        <v>5</v>
      </c>
      <c r="AO4" s="27">
        <f t="shared" si="7"/>
        <v>113</v>
      </c>
      <c r="AP4" s="27">
        <f t="shared" si="7"/>
        <v>2</v>
      </c>
      <c r="AQ4" s="27">
        <f t="shared" si="7"/>
        <v>49</v>
      </c>
      <c r="AR4" s="27">
        <f t="shared" si="7"/>
        <v>6</v>
      </c>
      <c r="AS4" s="27">
        <f t="shared" si="7"/>
        <v>88</v>
      </c>
    </row>
    <row r="5" spans="1:45" ht="35.25" customHeight="1" x14ac:dyDescent="0.3">
      <c r="A5" s="17" t="s">
        <v>27</v>
      </c>
      <c r="B5" s="18">
        <f>C5+D5+E5+F5+G5</f>
        <v>689</v>
      </c>
      <c r="C5" s="18">
        <f>25+24+24+23+25+25+25+24+25+25</f>
        <v>245</v>
      </c>
      <c r="D5" s="18">
        <f>24+22+25+22+21+22+20+25+21+18</f>
        <v>220</v>
      </c>
      <c r="E5" s="18">
        <f>19+23+16+18+13+20+22+25+21</f>
        <v>177</v>
      </c>
      <c r="F5" s="18">
        <f>18+16+13</f>
        <v>47</v>
      </c>
      <c r="G5" s="18">
        <v>0</v>
      </c>
      <c r="H5" s="16">
        <v>0</v>
      </c>
      <c r="I5" s="16">
        <v>9</v>
      </c>
      <c r="J5" s="25" t="s">
        <v>36</v>
      </c>
      <c r="K5" s="16">
        <v>311</v>
      </c>
      <c r="L5" s="39">
        <f>K5/B5*100</f>
        <v>45.137880986937589</v>
      </c>
      <c r="M5" s="16">
        <v>2</v>
      </c>
      <c r="N5" s="16">
        <v>29</v>
      </c>
      <c r="O5" s="25" t="s">
        <v>41</v>
      </c>
      <c r="P5" s="16">
        <v>689</v>
      </c>
      <c r="Q5" s="16">
        <v>100</v>
      </c>
      <c r="R5" s="16">
        <v>3</v>
      </c>
      <c r="S5" s="16">
        <v>3</v>
      </c>
      <c r="T5" s="16"/>
      <c r="U5" s="16">
        <v>65</v>
      </c>
      <c r="V5" s="39">
        <f>U5/B5*100</f>
        <v>9.433962264150944</v>
      </c>
      <c r="W5" s="16">
        <v>0</v>
      </c>
      <c r="X5" s="16">
        <v>12</v>
      </c>
      <c r="Y5" s="25" t="s">
        <v>50</v>
      </c>
      <c r="Z5" s="16">
        <v>406</v>
      </c>
      <c r="AA5" s="16"/>
      <c r="AB5" s="16">
        <v>0</v>
      </c>
      <c r="AC5" s="16">
        <v>11</v>
      </c>
      <c r="AD5" s="25" t="s">
        <v>61</v>
      </c>
      <c r="AE5" s="16">
        <v>214</v>
      </c>
      <c r="AF5" s="16"/>
      <c r="AG5" s="16">
        <v>2</v>
      </c>
      <c r="AH5" s="16">
        <v>3</v>
      </c>
      <c r="AI5" s="16"/>
      <c r="AJ5" s="16">
        <v>102</v>
      </c>
      <c r="AK5" s="16"/>
      <c r="AL5" s="16">
        <v>2</v>
      </c>
      <c r="AM5" s="16">
        <v>21</v>
      </c>
      <c r="AN5" s="16">
        <v>2</v>
      </c>
      <c r="AO5" s="16">
        <v>34</v>
      </c>
      <c r="AP5" s="16">
        <v>1</v>
      </c>
      <c r="AQ5" s="16">
        <v>15</v>
      </c>
      <c r="AR5" s="16">
        <v>1</v>
      </c>
      <c r="AS5" s="16">
        <v>20</v>
      </c>
    </row>
    <row r="6" spans="1:45" ht="36.75" customHeight="1" x14ac:dyDescent="0.3">
      <c r="A6" s="17"/>
      <c r="B6" s="18"/>
      <c r="C6" s="18"/>
      <c r="D6" s="18"/>
      <c r="E6" s="18"/>
      <c r="F6" s="18"/>
      <c r="G6" s="18"/>
      <c r="H6" s="16"/>
      <c r="I6" s="16"/>
      <c r="J6" s="25" t="s">
        <v>37</v>
      </c>
      <c r="K6" s="16"/>
      <c r="L6" s="16"/>
      <c r="M6" s="16"/>
      <c r="N6" s="16"/>
      <c r="O6" s="25" t="s">
        <v>42</v>
      </c>
      <c r="P6" s="16"/>
      <c r="Q6" s="16"/>
      <c r="R6" s="16"/>
      <c r="S6" s="16"/>
      <c r="T6" s="16"/>
      <c r="U6" s="16"/>
      <c r="V6" s="16"/>
      <c r="W6" s="16"/>
      <c r="X6" s="16"/>
      <c r="Y6" s="25" t="s">
        <v>51</v>
      </c>
      <c r="Z6" s="16"/>
      <c r="AA6" s="16"/>
      <c r="AB6" s="16"/>
      <c r="AC6" s="16"/>
      <c r="AD6" s="25" t="s">
        <v>62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</row>
    <row r="7" spans="1:45" ht="30" customHeight="1" x14ac:dyDescent="0.3">
      <c r="A7" s="17"/>
      <c r="B7" s="18"/>
      <c r="C7" s="18"/>
      <c r="D7" s="18"/>
      <c r="E7" s="18"/>
      <c r="F7" s="18"/>
      <c r="G7" s="18"/>
      <c r="H7" s="16"/>
      <c r="I7" s="16"/>
      <c r="J7" s="25" t="s">
        <v>38</v>
      </c>
      <c r="K7" s="16"/>
      <c r="L7" s="16"/>
      <c r="M7" s="16"/>
      <c r="N7" s="16"/>
      <c r="O7" s="25" t="s">
        <v>43</v>
      </c>
      <c r="P7" s="16"/>
      <c r="Q7" s="16"/>
      <c r="R7" s="16"/>
      <c r="S7" s="16"/>
      <c r="T7" s="16"/>
      <c r="U7" s="16"/>
      <c r="V7" s="16"/>
      <c r="W7" s="16"/>
      <c r="X7" s="16"/>
      <c r="Y7" s="25" t="s">
        <v>53</v>
      </c>
      <c r="Z7" s="16"/>
      <c r="AA7" s="16"/>
      <c r="AB7" s="16"/>
      <c r="AC7" s="16"/>
      <c r="AD7" s="25" t="s">
        <v>63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</row>
    <row r="8" spans="1:45" ht="30.75" customHeight="1" x14ac:dyDescent="0.3">
      <c r="A8" s="17"/>
      <c r="B8" s="18"/>
      <c r="C8" s="18"/>
      <c r="D8" s="18"/>
      <c r="E8" s="18"/>
      <c r="F8" s="18"/>
      <c r="G8" s="18"/>
      <c r="H8" s="16"/>
      <c r="I8" s="16"/>
      <c r="J8" s="24" t="s">
        <v>39</v>
      </c>
      <c r="K8" s="16"/>
      <c r="L8" s="16"/>
      <c r="M8" s="16"/>
      <c r="N8" s="16"/>
      <c r="O8" s="25" t="s">
        <v>44</v>
      </c>
      <c r="P8" s="16"/>
      <c r="Q8" s="16"/>
      <c r="R8" s="16"/>
      <c r="S8" s="16"/>
      <c r="T8" s="16"/>
      <c r="U8" s="16"/>
      <c r="V8" s="16"/>
      <c r="W8" s="16"/>
      <c r="X8" s="16"/>
      <c r="Y8" s="25" t="s">
        <v>54</v>
      </c>
      <c r="Z8" s="16"/>
      <c r="AA8" s="16"/>
      <c r="AB8" s="16"/>
      <c r="AC8" s="16"/>
      <c r="AD8" s="25" t="s">
        <v>64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</row>
    <row r="9" spans="1:45" ht="30.75" customHeight="1" x14ac:dyDescent="0.3">
      <c r="A9" s="17"/>
      <c r="B9" s="18"/>
      <c r="C9" s="18"/>
      <c r="D9" s="18"/>
      <c r="E9" s="18"/>
      <c r="F9" s="18"/>
      <c r="G9" s="18"/>
      <c r="H9" s="16"/>
      <c r="I9" s="16"/>
      <c r="J9" s="24" t="s">
        <v>40</v>
      </c>
      <c r="K9" s="16"/>
      <c r="L9" s="16"/>
      <c r="M9" s="16"/>
      <c r="N9" s="16"/>
      <c r="O9" s="25" t="s">
        <v>45</v>
      </c>
      <c r="P9" s="16"/>
      <c r="Q9" s="16"/>
      <c r="R9" s="16"/>
      <c r="S9" s="16"/>
      <c r="T9" s="16"/>
      <c r="U9" s="16"/>
      <c r="V9" s="16"/>
      <c r="W9" s="16"/>
      <c r="X9" s="16"/>
      <c r="Y9" s="25" t="s">
        <v>55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1:45" ht="30" customHeight="1" x14ac:dyDescent="0.3">
      <c r="A10" s="17"/>
      <c r="B10" s="18"/>
      <c r="C10" s="18"/>
      <c r="D10" s="18"/>
      <c r="E10" s="18"/>
      <c r="F10" s="18"/>
      <c r="G10" s="18"/>
      <c r="H10" s="16"/>
      <c r="I10" s="16"/>
      <c r="J10" s="25"/>
      <c r="K10" s="16"/>
      <c r="L10" s="16"/>
      <c r="M10" s="16"/>
      <c r="N10" s="16"/>
      <c r="O10" s="25" t="s">
        <v>46</v>
      </c>
      <c r="P10" s="16"/>
      <c r="Q10" s="16"/>
      <c r="R10" s="16"/>
      <c r="S10" s="16"/>
      <c r="T10" s="16"/>
      <c r="U10" s="16"/>
      <c r="V10" s="16"/>
      <c r="W10" s="16"/>
      <c r="X10" s="16"/>
      <c r="Y10" s="25" t="s">
        <v>56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45" ht="33.75" customHeight="1" x14ac:dyDescent="0.3">
      <c r="A11" s="17"/>
      <c r="B11" s="18"/>
      <c r="C11" s="18"/>
      <c r="D11" s="18"/>
      <c r="E11" s="18"/>
      <c r="F11" s="18"/>
      <c r="G11" s="18"/>
      <c r="H11" s="16"/>
      <c r="I11" s="16"/>
      <c r="J11" s="25"/>
      <c r="K11" s="16"/>
      <c r="L11" s="16"/>
      <c r="M11" s="16"/>
      <c r="N11" s="16"/>
      <c r="O11" s="25" t="s">
        <v>47</v>
      </c>
      <c r="P11" s="16"/>
      <c r="Q11" s="16"/>
      <c r="R11" s="16"/>
      <c r="S11" s="16"/>
      <c r="T11" s="16"/>
      <c r="U11" s="16"/>
      <c r="V11" s="16"/>
      <c r="W11" s="16"/>
      <c r="X11" s="16"/>
      <c r="Y11" s="25" t="s">
        <v>57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</row>
    <row r="12" spans="1:45" ht="31.5" customHeight="1" x14ac:dyDescent="0.3">
      <c r="A12" s="17"/>
      <c r="B12" s="18"/>
      <c r="C12" s="18"/>
      <c r="D12" s="18"/>
      <c r="E12" s="18"/>
      <c r="F12" s="18"/>
      <c r="G12" s="18"/>
      <c r="H12" s="16"/>
      <c r="I12" s="16"/>
      <c r="J12" s="25"/>
      <c r="K12" s="16"/>
      <c r="L12" s="16"/>
      <c r="M12" s="16"/>
      <c r="N12" s="16"/>
      <c r="O12" s="25" t="s">
        <v>48</v>
      </c>
      <c r="P12" s="16"/>
      <c r="Q12" s="16"/>
      <c r="R12" s="16"/>
      <c r="S12" s="16"/>
      <c r="T12" s="16"/>
      <c r="U12" s="16"/>
      <c r="V12" s="16"/>
      <c r="W12" s="16"/>
      <c r="X12" s="16"/>
      <c r="Y12" s="25" t="s">
        <v>58</v>
      </c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</row>
    <row r="13" spans="1:45" ht="27.75" customHeight="1" x14ac:dyDescent="0.3">
      <c r="A13" s="17"/>
      <c r="B13" s="18"/>
      <c r="C13" s="18"/>
      <c r="D13" s="18"/>
      <c r="E13" s="18"/>
      <c r="F13" s="18"/>
      <c r="G13" s="18"/>
      <c r="H13" s="16"/>
      <c r="I13" s="16"/>
      <c r="J13" s="25"/>
      <c r="K13" s="16"/>
      <c r="L13" s="16"/>
      <c r="M13" s="16"/>
      <c r="N13" s="16"/>
      <c r="O13" s="25" t="s">
        <v>49</v>
      </c>
      <c r="P13" s="16"/>
      <c r="Q13" s="16"/>
      <c r="R13" s="16"/>
      <c r="S13" s="16"/>
      <c r="T13" s="16"/>
      <c r="U13" s="16"/>
      <c r="V13" s="16"/>
      <c r="W13" s="16"/>
      <c r="X13" s="16"/>
      <c r="Y13" s="25" t="s">
        <v>59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</row>
    <row r="14" spans="1:45" ht="30" customHeight="1" x14ac:dyDescent="0.3">
      <c r="A14" s="17"/>
      <c r="B14" s="18"/>
      <c r="C14" s="18"/>
      <c r="D14" s="18"/>
      <c r="E14" s="18"/>
      <c r="F14" s="18"/>
      <c r="G14" s="18"/>
      <c r="H14" s="16"/>
      <c r="I14" s="16"/>
      <c r="J14" s="16"/>
      <c r="K14" s="16"/>
      <c r="L14" s="16"/>
      <c r="M14" s="16"/>
      <c r="N14" s="16"/>
      <c r="O14" s="25" t="s">
        <v>52</v>
      </c>
      <c r="P14" s="16"/>
      <c r="Q14" s="16"/>
      <c r="R14" s="16"/>
      <c r="S14" s="16"/>
      <c r="T14" s="16"/>
      <c r="U14" s="16"/>
      <c r="V14" s="16"/>
      <c r="W14" s="16"/>
      <c r="X14" s="16"/>
      <c r="Y14" s="25" t="s">
        <v>60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</row>
    <row r="15" spans="1:45" ht="20.399999999999999" customHeight="1" x14ac:dyDescent="0.3">
      <c r="A15" s="17"/>
      <c r="B15" s="18"/>
      <c r="C15" s="18"/>
      <c r="D15" s="18"/>
      <c r="E15" s="18"/>
      <c r="F15" s="18"/>
      <c r="G15" s="18"/>
      <c r="H15" s="16"/>
      <c r="I15" s="16"/>
      <c r="J15" s="16"/>
      <c r="K15" s="16"/>
      <c r="L15" s="16"/>
      <c r="M15" s="16"/>
      <c r="N15" s="16"/>
      <c r="O15" s="25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</row>
    <row r="16" spans="1:45" ht="20.399999999999999" customHeight="1" x14ac:dyDescent="0.3">
      <c r="A16" s="17"/>
      <c r="B16" s="18"/>
      <c r="C16" s="18"/>
      <c r="D16" s="18"/>
      <c r="E16" s="18"/>
      <c r="F16" s="18"/>
      <c r="G16" s="18"/>
      <c r="H16" s="16"/>
      <c r="I16" s="16"/>
      <c r="J16" s="16"/>
      <c r="K16" s="16"/>
      <c r="L16" s="16"/>
      <c r="M16" s="16"/>
      <c r="N16" s="16"/>
      <c r="O16" s="2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</row>
    <row r="17" spans="1:45" ht="19.95" customHeight="1" x14ac:dyDescent="0.3">
      <c r="A17" s="17"/>
      <c r="B17" s="18"/>
      <c r="C17" s="18"/>
      <c r="D17" s="18"/>
      <c r="E17" s="18"/>
      <c r="F17" s="18"/>
      <c r="G17" s="18"/>
      <c r="H17" s="16"/>
      <c r="I17" s="16"/>
      <c r="J17" s="16"/>
      <c r="K17" s="16"/>
      <c r="L17" s="16"/>
      <c r="M17" s="16"/>
      <c r="N17" s="16"/>
      <c r="O17" s="2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</row>
    <row r="18" spans="1:45" ht="19.95" customHeight="1" x14ac:dyDescent="0.3">
      <c r="A18" s="17" t="s">
        <v>28</v>
      </c>
      <c r="B18" s="18">
        <v>793</v>
      </c>
      <c r="C18" s="18">
        <v>225</v>
      </c>
      <c r="D18" s="18">
        <v>195</v>
      </c>
      <c r="E18" s="18">
        <v>206</v>
      </c>
      <c r="F18" s="18">
        <v>167</v>
      </c>
      <c r="G18" s="18"/>
      <c r="H18" s="16">
        <v>0</v>
      </c>
      <c r="I18" s="16">
        <v>15</v>
      </c>
      <c r="J18" s="28" t="s">
        <v>78</v>
      </c>
      <c r="K18" s="16">
        <v>626</v>
      </c>
      <c r="L18" s="39">
        <f>K18/B18*100</f>
        <v>78.94073139974779</v>
      </c>
      <c r="M18" s="16">
        <v>2</v>
      </c>
      <c r="N18" s="16">
        <v>20</v>
      </c>
      <c r="O18" s="26" t="s">
        <v>84</v>
      </c>
      <c r="P18" s="16">
        <v>793</v>
      </c>
      <c r="Q18" s="16">
        <v>100</v>
      </c>
      <c r="R18" s="16">
        <v>1</v>
      </c>
      <c r="S18" s="16">
        <v>2</v>
      </c>
      <c r="T18" s="26" t="s">
        <v>37</v>
      </c>
      <c r="U18" s="16">
        <v>63</v>
      </c>
      <c r="V18" s="16"/>
      <c r="W18" s="16">
        <v>0</v>
      </c>
      <c r="X18" s="16">
        <v>4</v>
      </c>
      <c r="Y18" s="26" t="s">
        <v>91</v>
      </c>
      <c r="Z18" s="16">
        <v>245</v>
      </c>
      <c r="AA18" s="16"/>
      <c r="AB18" s="16">
        <v>1</v>
      </c>
      <c r="AC18" s="16">
        <v>5</v>
      </c>
      <c r="AD18" s="26" t="s">
        <v>84</v>
      </c>
      <c r="AE18" s="16">
        <v>430</v>
      </c>
      <c r="AF18" s="16"/>
      <c r="AG18" s="16">
        <v>0</v>
      </c>
      <c r="AH18" s="16">
        <v>3</v>
      </c>
      <c r="AI18" s="26" t="s">
        <v>37</v>
      </c>
      <c r="AJ18" s="16">
        <v>280</v>
      </c>
      <c r="AK18" s="16"/>
      <c r="AL18" s="16">
        <v>4</v>
      </c>
      <c r="AM18" s="16">
        <v>32</v>
      </c>
      <c r="AN18" s="16">
        <v>1</v>
      </c>
      <c r="AO18" s="16">
        <v>17</v>
      </c>
      <c r="AP18" s="16">
        <v>0</v>
      </c>
      <c r="AQ18" s="16">
        <v>0</v>
      </c>
      <c r="AR18" s="16">
        <v>4</v>
      </c>
      <c r="AS18" s="16">
        <v>45</v>
      </c>
    </row>
    <row r="19" spans="1:45" ht="19.95" customHeight="1" x14ac:dyDescent="0.3">
      <c r="A19" s="17"/>
      <c r="B19" s="18"/>
      <c r="C19" s="18"/>
      <c r="D19" s="18"/>
      <c r="E19" s="18"/>
      <c r="F19" s="18"/>
      <c r="G19" s="18"/>
      <c r="H19" s="16"/>
      <c r="I19" s="16"/>
      <c r="J19" s="26" t="s">
        <v>79</v>
      </c>
      <c r="K19" s="16"/>
      <c r="L19" s="16"/>
      <c r="M19" s="16"/>
      <c r="N19" s="16"/>
      <c r="O19" s="26" t="s">
        <v>85</v>
      </c>
      <c r="P19" s="16"/>
      <c r="Q19" s="16"/>
      <c r="R19" s="16"/>
      <c r="S19" s="16"/>
      <c r="T19" s="26" t="s">
        <v>89</v>
      </c>
      <c r="U19" s="16"/>
      <c r="V19" s="16"/>
      <c r="W19" s="16"/>
      <c r="X19" s="16"/>
      <c r="Y19" s="26" t="s">
        <v>92</v>
      </c>
      <c r="Z19" s="16"/>
      <c r="AA19" s="16"/>
      <c r="AB19" s="16"/>
      <c r="AC19" s="16"/>
      <c r="AD19" s="26" t="s">
        <v>37</v>
      </c>
      <c r="AE19" s="16"/>
      <c r="AF19" s="16"/>
      <c r="AG19" s="16"/>
      <c r="AH19" s="16"/>
      <c r="AI19" s="26" t="s">
        <v>86</v>
      </c>
      <c r="AJ19" s="16"/>
      <c r="AK19" s="16"/>
      <c r="AL19" s="16"/>
      <c r="AM19" s="16"/>
      <c r="AN19" s="16"/>
      <c r="AO19" s="16"/>
      <c r="AP19" s="16"/>
      <c r="AQ19" s="16"/>
      <c r="AR19" s="16"/>
      <c r="AS19" s="16"/>
    </row>
    <row r="20" spans="1:45" ht="19.95" customHeight="1" x14ac:dyDescent="0.3">
      <c r="A20" s="17"/>
      <c r="B20" s="18"/>
      <c r="C20" s="18"/>
      <c r="D20" s="18"/>
      <c r="E20" s="18"/>
      <c r="F20" s="18"/>
      <c r="G20" s="18"/>
      <c r="H20" s="16"/>
      <c r="I20" s="16"/>
      <c r="J20" s="26" t="s">
        <v>80</v>
      </c>
      <c r="K20" s="16"/>
      <c r="L20" s="16"/>
      <c r="M20" s="16"/>
      <c r="N20" s="16"/>
      <c r="O20" s="26" t="s">
        <v>37</v>
      </c>
      <c r="P20" s="16"/>
      <c r="Q20" s="16"/>
      <c r="R20" s="16"/>
      <c r="S20" s="16"/>
      <c r="T20" s="26" t="s">
        <v>90</v>
      </c>
      <c r="U20" s="16"/>
      <c r="V20" s="16"/>
      <c r="W20" s="16"/>
      <c r="X20" s="16"/>
      <c r="Y20" s="26" t="s">
        <v>93</v>
      </c>
      <c r="Z20" s="16"/>
      <c r="AA20" s="16"/>
      <c r="AB20" s="16"/>
      <c r="AC20" s="16"/>
      <c r="AD20" s="26" t="s">
        <v>95</v>
      </c>
      <c r="AE20" s="16"/>
      <c r="AF20" s="16"/>
      <c r="AG20" s="16"/>
      <c r="AH20" s="16"/>
      <c r="AI20" s="26" t="s">
        <v>82</v>
      </c>
      <c r="AJ20" s="16"/>
      <c r="AK20" s="16"/>
      <c r="AL20" s="16"/>
      <c r="AM20" s="16"/>
      <c r="AN20" s="16"/>
      <c r="AO20" s="16"/>
      <c r="AP20" s="16"/>
      <c r="AQ20" s="16"/>
      <c r="AR20" s="16"/>
      <c r="AS20" s="16"/>
    </row>
    <row r="21" spans="1:45" ht="19.95" customHeight="1" x14ac:dyDescent="0.3">
      <c r="A21" s="17"/>
      <c r="B21" s="18"/>
      <c r="C21" s="18"/>
      <c r="D21" s="18"/>
      <c r="E21" s="18"/>
      <c r="F21" s="18"/>
      <c r="G21" s="18"/>
      <c r="H21" s="16"/>
      <c r="I21" s="16"/>
      <c r="J21" s="26" t="s">
        <v>81</v>
      </c>
      <c r="K21" s="16"/>
      <c r="L21" s="16"/>
      <c r="M21" s="16"/>
      <c r="N21" s="16"/>
      <c r="O21" s="26" t="s">
        <v>86</v>
      </c>
      <c r="P21" s="16"/>
      <c r="Q21" s="16"/>
      <c r="R21" s="16"/>
      <c r="S21" s="16"/>
      <c r="T21" s="16"/>
      <c r="U21" s="16"/>
      <c r="V21" s="16"/>
      <c r="W21" s="16"/>
      <c r="X21" s="16"/>
      <c r="Y21" s="26" t="s">
        <v>94</v>
      </c>
      <c r="Z21" s="16"/>
      <c r="AA21" s="16"/>
      <c r="AB21" s="16"/>
      <c r="AC21" s="16"/>
      <c r="AD21" s="26" t="s">
        <v>96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</row>
    <row r="22" spans="1:45" ht="19.95" customHeight="1" x14ac:dyDescent="0.3">
      <c r="A22" s="17"/>
      <c r="B22" s="18"/>
      <c r="C22" s="18"/>
      <c r="D22" s="18"/>
      <c r="E22" s="18"/>
      <c r="F22" s="18"/>
      <c r="G22" s="18"/>
      <c r="H22" s="16"/>
      <c r="I22" s="16"/>
      <c r="J22" s="26" t="s">
        <v>82</v>
      </c>
      <c r="K22" s="16"/>
      <c r="L22" s="16"/>
      <c r="M22" s="16"/>
      <c r="N22" s="16"/>
      <c r="O22" s="26" t="s">
        <v>87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26" t="s">
        <v>97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</row>
    <row r="23" spans="1:45" ht="30.6" customHeight="1" x14ac:dyDescent="0.3">
      <c r="A23" s="17"/>
      <c r="B23" s="18"/>
      <c r="C23" s="18"/>
      <c r="D23" s="18"/>
      <c r="E23" s="18"/>
      <c r="F23" s="18"/>
      <c r="G23" s="18"/>
      <c r="H23" s="16"/>
      <c r="I23" s="16"/>
      <c r="J23" s="26" t="s">
        <v>83</v>
      </c>
      <c r="K23" s="16"/>
      <c r="L23" s="16"/>
      <c r="M23" s="16"/>
      <c r="N23" s="16"/>
      <c r="O23" s="26" t="s">
        <v>88</v>
      </c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</row>
    <row r="24" spans="1:45" ht="24" customHeight="1" x14ac:dyDescent="0.3">
      <c r="A24" s="17" t="s">
        <v>29</v>
      </c>
      <c r="B24" s="18">
        <f>C24+D24+E24+F24</f>
        <v>775</v>
      </c>
      <c r="C24" s="18">
        <f>25+25+26+25+23+26+24+24+24+25</f>
        <v>247</v>
      </c>
      <c r="D24" s="18">
        <f>25+23+21+25+21+22+23+22+23+23</f>
        <v>228</v>
      </c>
      <c r="E24" s="18">
        <f>24+22+22+25+20+18+23+24+21+23</f>
        <v>222</v>
      </c>
      <c r="F24" s="18">
        <f>22+22+16+18</f>
        <v>78</v>
      </c>
      <c r="G24" s="18"/>
      <c r="H24" s="16">
        <v>0</v>
      </c>
      <c r="I24" s="16"/>
      <c r="J24" s="25"/>
      <c r="K24" s="16"/>
      <c r="L24" s="16"/>
      <c r="M24" s="16">
        <v>0</v>
      </c>
      <c r="N24" s="16">
        <v>12</v>
      </c>
      <c r="O24" s="16"/>
      <c r="P24" s="16">
        <v>775</v>
      </c>
      <c r="Q24" s="16">
        <f>P24/B24*100</f>
        <v>100</v>
      </c>
      <c r="R24" s="16">
        <v>0</v>
      </c>
      <c r="S24" s="16">
        <v>0</v>
      </c>
      <c r="T24" s="16"/>
      <c r="U24" s="16">
        <v>0</v>
      </c>
      <c r="V24" s="16">
        <v>0</v>
      </c>
      <c r="W24" s="16">
        <v>0</v>
      </c>
      <c r="X24" s="16">
        <v>9</v>
      </c>
      <c r="Y24" s="16"/>
      <c r="Z24" s="16">
        <v>80</v>
      </c>
      <c r="AA24" s="16"/>
      <c r="AB24" s="16"/>
      <c r="AC24" s="16">
        <v>3</v>
      </c>
      <c r="AD24" s="16"/>
      <c r="AE24" s="16">
        <v>275</v>
      </c>
      <c r="AF24" s="16"/>
      <c r="AG24" s="16">
        <v>0</v>
      </c>
      <c r="AH24" s="16">
        <v>0</v>
      </c>
      <c r="AI24" s="16"/>
      <c r="AJ24" s="16">
        <v>0</v>
      </c>
      <c r="AK24" s="16">
        <v>0</v>
      </c>
      <c r="AL24" s="16"/>
      <c r="AM24" s="16"/>
      <c r="AN24" s="16">
        <v>1</v>
      </c>
      <c r="AO24" s="16">
        <v>10</v>
      </c>
      <c r="AP24" s="16">
        <v>0</v>
      </c>
      <c r="AQ24" s="16">
        <v>0</v>
      </c>
      <c r="AR24" s="16">
        <v>0</v>
      </c>
      <c r="AS24" s="16">
        <v>0</v>
      </c>
    </row>
    <row r="25" spans="1:45" ht="20.399999999999999" customHeight="1" x14ac:dyDescent="0.3">
      <c r="A25" s="17"/>
      <c r="B25" s="18"/>
      <c r="C25" s="18"/>
      <c r="D25" s="18"/>
      <c r="E25" s="18"/>
      <c r="F25" s="18"/>
      <c r="G25" s="18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</row>
    <row r="26" spans="1:45" ht="20.399999999999999" customHeight="1" x14ac:dyDescent="0.3">
      <c r="A26" s="17"/>
      <c r="B26" s="18"/>
      <c r="C26" s="18"/>
      <c r="D26" s="18"/>
      <c r="E26" s="18"/>
      <c r="F26" s="18"/>
      <c r="G26" s="18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</row>
    <row r="27" spans="1:45" ht="19.95" customHeight="1" x14ac:dyDescent="0.3">
      <c r="A27" s="17"/>
      <c r="B27" s="18"/>
      <c r="C27" s="18"/>
      <c r="D27" s="18"/>
      <c r="E27" s="18"/>
      <c r="F27" s="18"/>
      <c r="G27" s="18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</row>
    <row r="28" spans="1:45" ht="30.6" customHeight="1" x14ac:dyDescent="0.3">
      <c r="A28" s="17" t="s">
        <v>30</v>
      </c>
      <c r="B28" s="18">
        <v>850</v>
      </c>
      <c r="C28" s="18">
        <v>311</v>
      </c>
      <c r="D28" s="18">
        <v>296</v>
      </c>
      <c r="E28" s="18">
        <v>243</v>
      </c>
      <c r="F28" s="18"/>
      <c r="G28" s="18"/>
      <c r="H28" s="16">
        <v>0</v>
      </c>
      <c r="I28" s="16">
        <v>7</v>
      </c>
      <c r="J28" s="16" t="s">
        <v>65</v>
      </c>
      <c r="K28" s="16">
        <v>778</v>
      </c>
      <c r="L28" s="39">
        <f>K28/B28*100</f>
        <v>91.529411764705884</v>
      </c>
      <c r="M28" s="16">
        <v>0</v>
      </c>
      <c r="N28" s="16">
        <v>12</v>
      </c>
      <c r="O28" s="16" t="s">
        <v>66</v>
      </c>
      <c r="P28" s="16">
        <v>850</v>
      </c>
      <c r="Q28" s="16">
        <v>100</v>
      </c>
      <c r="R28" s="16">
        <v>0</v>
      </c>
      <c r="S28" s="16">
        <v>1</v>
      </c>
      <c r="T28" s="16"/>
      <c r="U28" s="16">
        <v>84</v>
      </c>
      <c r="V28" s="16">
        <v>10</v>
      </c>
      <c r="W28" s="16">
        <v>0</v>
      </c>
      <c r="X28" s="16">
        <v>6</v>
      </c>
      <c r="Y28" s="16"/>
      <c r="Z28" s="16">
        <v>54</v>
      </c>
      <c r="AA28" s="16">
        <v>6</v>
      </c>
      <c r="AB28" s="16">
        <v>0</v>
      </c>
      <c r="AC28" s="16">
        <v>2</v>
      </c>
      <c r="AD28" s="16"/>
      <c r="AE28" s="16">
        <v>523</v>
      </c>
      <c r="AF28" s="16">
        <v>61</v>
      </c>
      <c r="AG28" s="16"/>
      <c r="AH28" s="16">
        <v>1</v>
      </c>
      <c r="AI28" s="16"/>
      <c r="AJ28" s="16">
        <v>778</v>
      </c>
      <c r="AK28" s="16">
        <v>92</v>
      </c>
      <c r="AL28" s="29">
        <v>1</v>
      </c>
      <c r="AM28" s="29">
        <v>6</v>
      </c>
      <c r="AN28" s="29">
        <v>1</v>
      </c>
      <c r="AO28" s="29">
        <v>52</v>
      </c>
      <c r="AP28" s="29">
        <v>1</v>
      </c>
      <c r="AQ28" s="29">
        <v>34</v>
      </c>
      <c r="AR28" s="29">
        <v>1</v>
      </c>
      <c r="AS28" s="29">
        <v>23</v>
      </c>
    </row>
    <row r="29" spans="1:45" ht="24" customHeight="1" x14ac:dyDescent="0.3">
      <c r="A29" s="17"/>
      <c r="B29" s="18"/>
      <c r="C29" s="18"/>
      <c r="D29" s="18"/>
      <c r="E29" s="18"/>
      <c r="F29" s="18"/>
      <c r="G29" s="18"/>
      <c r="H29" s="16"/>
      <c r="I29" s="16"/>
      <c r="J29" s="16" t="s">
        <v>52</v>
      </c>
      <c r="K29" s="16"/>
      <c r="L29" s="16"/>
      <c r="M29" s="16"/>
      <c r="N29" s="16"/>
      <c r="O29" s="16" t="s">
        <v>70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</row>
    <row r="30" spans="1:45" ht="20.399999999999999" customHeight="1" x14ac:dyDescent="0.3">
      <c r="A30" s="17"/>
      <c r="B30" s="18"/>
      <c r="C30" s="18"/>
      <c r="D30" s="18"/>
      <c r="E30" s="18"/>
      <c r="F30" s="18"/>
      <c r="G30" s="18"/>
      <c r="H30" s="16"/>
      <c r="I30" s="16"/>
      <c r="J30" s="16" t="s">
        <v>67</v>
      </c>
      <c r="K30" s="16"/>
      <c r="L30" s="16"/>
      <c r="M30" s="16"/>
      <c r="N30" s="16"/>
      <c r="O30" s="16" t="s">
        <v>71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</row>
    <row r="31" spans="1:45" ht="20.399999999999999" customHeight="1" x14ac:dyDescent="0.3">
      <c r="A31" s="17"/>
      <c r="B31" s="18"/>
      <c r="C31" s="18"/>
      <c r="D31" s="18"/>
      <c r="E31" s="18"/>
      <c r="F31" s="18"/>
      <c r="G31" s="18"/>
      <c r="H31" s="16"/>
      <c r="I31" s="16"/>
      <c r="J31" s="16" t="s">
        <v>68</v>
      </c>
      <c r="K31" s="16"/>
      <c r="L31" s="16"/>
      <c r="M31" s="16"/>
      <c r="N31" s="16"/>
      <c r="O31" s="16" t="s">
        <v>71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</row>
    <row r="32" spans="1:45" ht="20.399999999999999" customHeight="1" x14ac:dyDescent="0.3">
      <c r="A32" s="17"/>
      <c r="B32" s="18"/>
      <c r="C32" s="18"/>
      <c r="D32" s="18"/>
      <c r="E32" s="18"/>
      <c r="F32" s="18"/>
      <c r="G32" s="18"/>
      <c r="H32" s="16"/>
      <c r="I32" s="16"/>
      <c r="J32" s="16" t="s">
        <v>69</v>
      </c>
      <c r="K32" s="16"/>
      <c r="L32" s="16"/>
      <c r="M32" s="16"/>
      <c r="N32" s="16"/>
      <c r="O32" s="16" t="s">
        <v>72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</row>
    <row r="33" spans="1:45" ht="20.399999999999999" customHeight="1" x14ac:dyDescent="0.3">
      <c r="A33" s="17"/>
      <c r="B33" s="18"/>
      <c r="C33" s="18"/>
      <c r="D33" s="18"/>
      <c r="E33" s="18"/>
      <c r="F33" s="18"/>
      <c r="G33" s="18"/>
      <c r="H33" s="16"/>
      <c r="I33" s="16"/>
      <c r="J33" s="16" t="s">
        <v>73</v>
      </c>
      <c r="K33" s="16"/>
      <c r="L33" s="16"/>
      <c r="M33" s="16"/>
      <c r="N33" s="16"/>
      <c r="O33" s="16" t="s">
        <v>74</v>
      </c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</row>
    <row r="34" spans="1:45" ht="20.399999999999999" customHeight="1" x14ac:dyDescent="0.3">
      <c r="A34" s="17"/>
      <c r="B34" s="18"/>
      <c r="C34" s="18"/>
      <c r="D34" s="18"/>
      <c r="E34" s="18"/>
      <c r="F34" s="18"/>
      <c r="G34" s="18"/>
      <c r="H34" s="16"/>
      <c r="I34" s="16"/>
      <c r="J34" s="16"/>
      <c r="K34" s="16"/>
      <c r="L34" s="16"/>
      <c r="M34" s="16"/>
      <c r="N34" s="16"/>
      <c r="O34" s="16" t="s">
        <v>75</v>
      </c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</row>
    <row r="35" spans="1:45" ht="20.399999999999999" customHeight="1" x14ac:dyDescent="0.3">
      <c r="A35" s="17"/>
      <c r="B35" s="18"/>
      <c r="C35" s="18"/>
      <c r="D35" s="18"/>
      <c r="E35" s="18"/>
      <c r="F35" s="18"/>
      <c r="G35" s="18"/>
      <c r="H35" s="16"/>
      <c r="I35" s="16"/>
      <c r="J35" s="16"/>
      <c r="K35" s="16"/>
      <c r="L35" s="16"/>
      <c r="M35" s="16"/>
      <c r="N35" s="16"/>
      <c r="O35" s="16" t="s">
        <v>76</v>
      </c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</row>
    <row r="36" spans="1:45" ht="20.399999999999999" customHeight="1" x14ac:dyDescent="0.3">
      <c r="A36" s="17"/>
      <c r="B36" s="18"/>
      <c r="C36" s="18"/>
      <c r="D36" s="18"/>
      <c r="E36" s="18"/>
      <c r="F36" s="18"/>
      <c r="G36" s="18"/>
      <c r="H36" s="16"/>
      <c r="I36" s="16"/>
      <c r="J36" s="16"/>
      <c r="K36" s="16"/>
      <c r="L36" s="16"/>
      <c r="M36" s="16"/>
      <c r="N36" s="16"/>
      <c r="O36" s="16" t="s">
        <v>77</v>
      </c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</row>
    <row r="37" spans="1:45" ht="20.399999999999999" customHeight="1" x14ac:dyDescent="0.3">
      <c r="A37" s="17"/>
      <c r="B37" s="18"/>
      <c r="C37" s="18"/>
      <c r="D37" s="18"/>
      <c r="E37" s="18"/>
      <c r="F37" s="18"/>
      <c r="G37" s="18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</row>
    <row r="38" spans="1:45" ht="37.200000000000003" customHeight="1" x14ac:dyDescent="0.3">
      <c r="A38" s="10" t="s">
        <v>33</v>
      </c>
      <c r="B38" s="10"/>
      <c r="C38" s="10"/>
      <c r="D38" s="10"/>
      <c r="E38" s="10"/>
      <c r="F38" s="10"/>
      <c r="G38" s="10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1">
        <v>7</v>
      </c>
      <c r="AM38" s="11">
        <v>59</v>
      </c>
      <c r="AN38" s="11">
        <v>4</v>
      </c>
      <c r="AO38" s="11">
        <v>104</v>
      </c>
      <c r="AP38" s="11">
        <v>2</v>
      </c>
      <c r="AQ38" s="11">
        <v>49</v>
      </c>
      <c r="AR38" s="16">
        <v>4</v>
      </c>
      <c r="AS38" s="16">
        <v>75</v>
      </c>
    </row>
    <row r="39" spans="1:45" ht="30.6" customHeight="1" x14ac:dyDescent="0.3">
      <c r="A39" s="17" t="s">
        <v>27</v>
      </c>
      <c r="B39" s="18"/>
      <c r="C39" s="18"/>
      <c r="D39" s="18"/>
      <c r="E39" s="18"/>
      <c r="F39" s="18"/>
      <c r="G39" s="18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</row>
    <row r="40" spans="1:45" ht="24" customHeight="1" x14ac:dyDescent="0.3">
      <c r="A40" s="17" t="s">
        <v>28</v>
      </c>
      <c r="B40" s="18"/>
      <c r="C40" s="18"/>
      <c r="D40" s="18"/>
      <c r="E40" s="18"/>
      <c r="F40" s="18"/>
      <c r="G40" s="18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</row>
    <row r="41" spans="1:45" ht="20.399999999999999" customHeight="1" x14ac:dyDescent="0.3">
      <c r="A41" s="17" t="s">
        <v>29</v>
      </c>
      <c r="B41" s="18"/>
      <c r="C41" s="18"/>
      <c r="D41" s="18"/>
      <c r="E41" s="18"/>
      <c r="F41" s="18"/>
      <c r="G41" s="18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</row>
    <row r="42" spans="1:45" ht="20.399999999999999" customHeight="1" x14ac:dyDescent="0.3">
      <c r="A42" s="17" t="s">
        <v>30</v>
      </c>
      <c r="B42" s="18"/>
      <c r="C42" s="18"/>
      <c r="D42" s="18"/>
      <c r="E42" s="18"/>
      <c r="F42" s="18"/>
      <c r="G42" s="18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</row>
    <row r="43" spans="1:45" ht="19.95" customHeight="1" x14ac:dyDescent="0.3">
      <c r="A43" s="10" t="s">
        <v>34</v>
      </c>
      <c r="B43" s="10"/>
      <c r="C43" s="10"/>
      <c r="D43" s="10"/>
      <c r="E43" s="10"/>
      <c r="F43" s="10"/>
      <c r="G43" s="10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1"/>
      <c r="AM43" s="11"/>
      <c r="AN43" s="11"/>
      <c r="AO43" s="11"/>
      <c r="AP43" s="11"/>
      <c r="AQ43" s="11"/>
      <c r="AR43" s="16"/>
      <c r="AS43" s="16"/>
    </row>
    <row r="44" spans="1:45" x14ac:dyDescent="0.3">
      <c r="A44" s="17" t="s">
        <v>27</v>
      </c>
      <c r="B44" s="18"/>
      <c r="C44" s="18"/>
      <c r="D44" s="18"/>
      <c r="E44" s="18"/>
      <c r="F44" s="18"/>
      <c r="G44" s="18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</row>
    <row r="45" spans="1:45" x14ac:dyDescent="0.3">
      <c r="A45" s="17" t="s">
        <v>28</v>
      </c>
      <c r="B45" s="18"/>
      <c r="C45" s="18"/>
      <c r="D45" s="18"/>
      <c r="E45" s="18"/>
      <c r="F45" s="18"/>
      <c r="G45" s="18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</row>
    <row r="46" spans="1:45" x14ac:dyDescent="0.3">
      <c r="A46" s="17" t="s">
        <v>29</v>
      </c>
      <c r="B46" s="18"/>
      <c r="C46" s="18"/>
      <c r="D46" s="18"/>
      <c r="E46" s="18"/>
      <c r="F46" s="18"/>
      <c r="G46" s="18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</row>
    <row r="47" spans="1:45" x14ac:dyDescent="0.3">
      <c r="A47" s="17" t="s">
        <v>30</v>
      </c>
      <c r="B47" s="18"/>
      <c r="C47" s="18"/>
      <c r="D47" s="18"/>
      <c r="E47" s="18"/>
      <c r="F47" s="18"/>
      <c r="G47" s="18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</row>
    <row r="48" spans="1:45" ht="28.8" x14ac:dyDescent="0.3">
      <c r="A48" s="10" t="s">
        <v>35</v>
      </c>
      <c r="B48" s="10"/>
      <c r="C48" s="10"/>
      <c r="D48" s="10"/>
      <c r="E48" s="10"/>
      <c r="F48" s="10"/>
      <c r="G48" s="10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1"/>
      <c r="AM48" s="11"/>
      <c r="AN48" s="11"/>
      <c r="AO48" s="11"/>
      <c r="AP48" s="11"/>
      <c r="AQ48" s="11"/>
      <c r="AR48" s="16"/>
      <c r="AS48" s="16"/>
    </row>
    <row r="49" spans="1:45" x14ac:dyDescent="0.3">
      <c r="A49" s="17" t="s">
        <v>27</v>
      </c>
      <c r="B49" s="18"/>
      <c r="C49" s="18"/>
      <c r="D49" s="18"/>
      <c r="E49" s="18"/>
      <c r="F49" s="18"/>
      <c r="G49" s="18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</row>
    <row r="50" spans="1:45" x14ac:dyDescent="0.3">
      <c r="A50" s="17" t="s">
        <v>28</v>
      </c>
      <c r="B50" s="18"/>
      <c r="C50" s="18"/>
      <c r="D50" s="18"/>
      <c r="E50" s="18"/>
      <c r="F50" s="18"/>
      <c r="G50" s="18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</row>
    <row r="51" spans="1:45" x14ac:dyDescent="0.3">
      <c r="A51" s="17" t="s">
        <v>29</v>
      </c>
      <c r="B51" s="18"/>
      <c r="C51" s="18"/>
      <c r="D51" s="18"/>
      <c r="E51" s="18"/>
      <c r="F51" s="18"/>
      <c r="G51" s="18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</row>
    <row r="52" spans="1:45" x14ac:dyDescent="0.3">
      <c r="A52" s="17" t="s">
        <v>30</v>
      </c>
      <c r="B52" s="18"/>
      <c r="C52" s="18"/>
      <c r="D52" s="18"/>
      <c r="E52" s="18"/>
      <c r="F52" s="18"/>
      <c r="G52" s="19"/>
      <c r="H52" s="20"/>
      <c r="I52" s="20"/>
      <c r="J52" s="20"/>
      <c r="K52" s="20"/>
      <c r="L52" s="20"/>
      <c r="M52" s="20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</row>
    <row r="53" spans="1:45" ht="15.6" x14ac:dyDescent="0.3">
      <c r="G53" s="23"/>
      <c r="H53" s="30"/>
      <c r="I53" s="30"/>
      <c r="J53" s="30"/>
      <c r="K53" s="30"/>
      <c r="L53" s="30"/>
      <c r="M53" s="30"/>
    </row>
    <row r="54" spans="1:45" ht="15.6" x14ac:dyDescent="0.3">
      <c r="G54" s="21"/>
      <c r="H54" s="22"/>
      <c r="I54" s="22"/>
      <c r="J54" s="22"/>
      <c r="K54" s="22"/>
      <c r="L54" s="22"/>
      <c r="M54" s="22"/>
    </row>
  </sheetData>
  <mergeCells count="10">
    <mergeCell ref="H53:M53"/>
    <mergeCell ref="C1:G2"/>
    <mergeCell ref="B1:B3"/>
    <mergeCell ref="AL1:AS2"/>
    <mergeCell ref="H1:AK1"/>
    <mergeCell ref="M2:Q2"/>
    <mergeCell ref="R2:V2"/>
    <mergeCell ref="W2:AA2"/>
    <mergeCell ref="AB2:AF2"/>
    <mergeCell ref="AG2:AK2"/>
  </mergeCells>
  <hyperlinks>
    <hyperlink ref="J18" r:id="rId1"/>
    <hyperlink ref="J19" r:id="rId2"/>
    <hyperlink ref="J20" r:id="rId3" display="https://www.suvc.ru/?q=node/3554"/>
    <hyperlink ref="J21" r:id="rId4" display="https://www.suvc.ru/?q=node/3550"/>
    <hyperlink ref="J22" r:id="rId5"/>
    <hyperlink ref="J23" r:id="rId6"/>
    <hyperlink ref="O18" r:id="rId7"/>
    <hyperlink ref="O19" r:id="rId8" display="https://www.suvc.ru/?q=node/3559"/>
    <hyperlink ref="O20" r:id="rId9"/>
    <hyperlink ref="O21" r:id="rId10"/>
    <hyperlink ref="O22" r:id="rId11" display="https://www.suvc.ru/?q=node/3551"/>
    <hyperlink ref="O23" r:id="rId12" display="https://www.suvc.ru/?q=node/3534"/>
    <hyperlink ref="T18" r:id="rId13"/>
    <hyperlink ref="T19" r:id="rId14" display="https://www.suvc.ru/?q=node/3545"/>
    <hyperlink ref="T20" r:id="rId15" display="https://www.suvc.ru/?q=node/3484"/>
    <hyperlink ref="Y18" r:id="rId16"/>
    <hyperlink ref="Y19" r:id="rId17"/>
    <hyperlink ref="Y20" r:id="rId18" display="https://www.suvc.ru/?q=node/3527"/>
    <hyperlink ref="Y21" r:id="rId19"/>
    <hyperlink ref="AD18" r:id="rId20"/>
    <hyperlink ref="AD19" r:id="rId21"/>
    <hyperlink ref="AD20" r:id="rId22" display="https://www.suvc.ru/?q=node/3552"/>
    <hyperlink ref="AD21" r:id="rId23" display="https://www.suvc.ru/?q=node/3527"/>
    <hyperlink ref="AD22" r:id="rId24"/>
    <hyperlink ref="AI18" r:id="rId25"/>
    <hyperlink ref="AI19" r:id="rId26"/>
    <hyperlink ref="AI20" r:id="rId27"/>
  </hyperlinks>
  <pageMargins left="0.7" right="0.7" top="0.75" bottom="0.75" header="0.3" footer="0.3"/>
  <pageSetup paperSize="9" orientation="portrait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2023-04-04T04:21:18Z</dcterms:modified>
</cp:coreProperties>
</file>